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schoenmetzer\Documents\Projekt Digitalisierung Hausakten\"/>
    </mc:Choice>
  </mc:AlternateContent>
  <xr:revisionPtr revIDLastSave="0" documentId="13_ncr:1_{D95E1083-8A0E-4502-918A-03A7F5462CBA}" xr6:coauthVersionLast="47" xr6:coauthVersionMax="47" xr10:uidLastSave="{00000000-0000-0000-0000-000000000000}"/>
  <bookViews>
    <workbookView xWindow="22932" yWindow="10476" windowWidth="23256" windowHeight="13896" xr2:uid="{B51AB577-22E8-4532-B491-5B1100FF524D}"/>
  </bookViews>
  <sheets>
    <sheet name="Dokumenteneinord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6" i="1" l="1"/>
  <c r="V27" i="1"/>
  <c r="O28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V19" i="1" s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V18" i="1" l="1"/>
  <c r="V16" i="1"/>
  <c r="V15" i="1"/>
  <c r="V17" i="1"/>
  <c r="V13" i="1"/>
  <c r="O92" i="1"/>
</calcChain>
</file>

<file path=xl/sharedStrings.xml><?xml version="1.0" encoding="utf-8"?>
<sst xmlns="http://schemas.openxmlformats.org/spreadsheetml/2006/main" count="349" uniqueCount="145">
  <si>
    <t>Dokumentenart</t>
  </si>
  <si>
    <t>Dokumententyp</t>
  </si>
  <si>
    <t>Dokumentenzustand</t>
  </si>
  <si>
    <t>Digitalisierung erforderlich?</t>
  </si>
  <si>
    <t>Nein</t>
  </si>
  <si>
    <t>Ja</t>
  </si>
  <si>
    <t>Sachgebiet</t>
  </si>
  <si>
    <t>Zusammenfassung</t>
  </si>
  <si>
    <t>Neuwertig</t>
  </si>
  <si>
    <t>Gut</t>
  </si>
  <si>
    <t>In Ordnung</t>
  </si>
  <si>
    <t>Beschädigt</t>
  </si>
  <si>
    <t>Unleserlich</t>
  </si>
  <si>
    <t>Verschmutzt</t>
  </si>
  <si>
    <t>Duplikat</t>
  </si>
  <si>
    <t xml:space="preserve">Veraltet </t>
  </si>
  <si>
    <t>Digitalisierung erforderlich</t>
  </si>
  <si>
    <t>Proritätstufe</t>
  </si>
  <si>
    <t>Sensilibisierung Aufbewartungserfordernis</t>
  </si>
  <si>
    <t>Aktuelle Ablage</t>
  </si>
  <si>
    <t>10 Jahre</t>
  </si>
  <si>
    <t>A4</t>
  </si>
  <si>
    <t>Dokumentenanzahl</t>
  </si>
  <si>
    <t>5 Jahre</t>
  </si>
  <si>
    <t>Für immer</t>
  </si>
  <si>
    <t>Unstrukuriert</t>
  </si>
  <si>
    <t>Im Ordner mit einheitlicher Struktur (gelocht oder getakert)</t>
  </si>
  <si>
    <t>im Archiv mit anderen Sachen</t>
  </si>
  <si>
    <t>Bestandaufnahme aktueller Dokumente - Digitalisierungsstrategie 2030</t>
  </si>
  <si>
    <t>Finanzdokumente</t>
  </si>
  <si>
    <t>Gebührensplitting</t>
  </si>
  <si>
    <t xml:space="preserve">Zusatzinformationen  </t>
  </si>
  <si>
    <t>Technik</t>
  </si>
  <si>
    <t>Hausakte Abwasser</t>
  </si>
  <si>
    <t>Genehmigungen</t>
  </si>
  <si>
    <t>Bescheide</t>
  </si>
  <si>
    <t>Grundstücksentwässerungsanlage</t>
  </si>
  <si>
    <t>Sondervereinbarungen</t>
  </si>
  <si>
    <t xml:space="preserve">A4 </t>
  </si>
  <si>
    <t xml:space="preserve">Genehmigung Grundstücksanschluss </t>
  </si>
  <si>
    <t>unterschiedlich</t>
  </si>
  <si>
    <t>hoch</t>
  </si>
  <si>
    <t>Teilweise 100 Jahre, Großteil jedoch jünger</t>
  </si>
  <si>
    <t>A5-A0</t>
  </si>
  <si>
    <t>Anzeige</t>
  </si>
  <si>
    <t>Änderung versiegelter Fläche</t>
  </si>
  <si>
    <t>A4-A3</t>
  </si>
  <si>
    <t>gut</t>
  </si>
  <si>
    <t>Normalerweise jünger als 2004</t>
  </si>
  <si>
    <t>Normalerweise jünger als 2005</t>
  </si>
  <si>
    <t>Getackert</t>
  </si>
  <si>
    <t>Klammerung (getackert oder gebunden)</t>
  </si>
  <si>
    <t>gefaltet</t>
  </si>
  <si>
    <t>getackert</t>
  </si>
  <si>
    <t>Allgemein</t>
  </si>
  <si>
    <t>Typische Seitenanzahl</t>
  </si>
  <si>
    <t>Einseitig /Beidseitig</t>
  </si>
  <si>
    <t>Beidseitig</t>
  </si>
  <si>
    <t>Sonstiger Schriftverkehr mit Kunden</t>
  </si>
  <si>
    <t>ggf. sind Einzelene im Vorfeld auszusortieren</t>
  </si>
  <si>
    <t>20 Jahre</t>
  </si>
  <si>
    <t>mittel</t>
  </si>
  <si>
    <t>tbd.</t>
  </si>
  <si>
    <t>alle weiteren Dokumente</t>
  </si>
  <si>
    <t>Verbrauchsabrechnung</t>
  </si>
  <si>
    <t>Schreiben/Tabellen/Anzeigen</t>
  </si>
  <si>
    <t>Ausfüllbogen</t>
  </si>
  <si>
    <t>Papier im Gebührensplitting</t>
  </si>
  <si>
    <t>jünger als 2004</t>
  </si>
  <si>
    <t>Baumaßnahmen</t>
  </si>
  <si>
    <t>abgeordnet</t>
  </si>
  <si>
    <t>Papier abgeordnet</t>
  </si>
  <si>
    <t>Anschlussakte Wasser</t>
  </si>
  <si>
    <t>Antrag</t>
  </si>
  <si>
    <t>Pläne</t>
  </si>
  <si>
    <t>Schriftverkehr</t>
  </si>
  <si>
    <t>meist Zustimmung per Stempel</t>
  </si>
  <si>
    <t>A4,A3, Ausnahmen &gt;10 %</t>
  </si>
  <si>
    <t>Kostenerstattungsbescheid GA Kanal</t>
  </si>
  <si>
    <t>Anlagen</t>
  </si>
  <si>
    <t>Zusätzlicher Grundstückanschluss / Quellwasser / Anschluss nicht erschlossenes Grundstück</t>
  </si>
  <si>
    <t>Herstellungsbeiträge Wasser und Kanal</t>
  </si>
  <si>
    <t>Beitragsakte</t>
  </si>
  <si>
    <t>Papier in Beitragsakte</t>
  </si>
  <si>
    <t>Karteikarte Historisch</t>
  </si>
  <si>
    <t>10.000-12.000</t>
  </si>
  <si>
    <t>1</t>
  </si>
  <si>
    <t>A5</t>
  </si>
  <si>
    <t>Seitenanzahl kann von 4-20 vaarieren</t>
  </si>
  <si>
    <t>teilweise 50 Jahre, Großteil jedoch jünger</t>
  </si>
  <si>
    <t>Rücklauf nach Bauabschluss</t>
  </si>
  <si>
    <t>teilw. Getackert</t>
  </si>
  <si>
    <t>Papier in der Anschlussakte</t>
  </si>
  <si>
    <t>Papier in der Anschlussakte Abwasser</t>
  </si>
  <si>
    <t>Papier in der Anschlussakte Wasser</t>
  </si>
  <si>
    <t>Baubeginnanzeige; Bauabschlussanzeige; Dichtheitsprüfung</t>
  </si>
  <si>
    <t>Grundstücksentwässerungsanlage; Grundstücksanschluss; Kostenrechnung; Entwässerungsgenehmigung; Dachflächen; Befestigte Flächen</t>
  </si>
  <si>
    <t>Antrag Grundstücksentwässerungsanlage; Antrag Grundstücksanschluss</t>
  </si>
  <si>
    <t>Versiegelte Flächen; Antrag versiegelte Flächen</t>
  </si>
  <si>
    <t>Kostenerstattungsbescheid für Aufwändungen am Grunstücksanschluss - Mischwasserkanal; Herstellung Grundstücksanlschluss</t>
  </si>
  <si>
    <t>Sondervereinabrung über weiteren Kanal Grundstücksanschluss; Sondervereinbarung über die Einleitung von Grund- und Quellwasser über den Kanalgrundstücksanschluss in den öffentlichen Kanal</t>
  </si>
  <si>
    <t>Schlagworte (Indikation)</t>
  </si>
  <si>
    <t>Dokumenten-
größe</t>
  </si>
  <si>
    <t>Prioritäts-
stufe</t>
  </si>
  <si>
    <t>Dokumenten-
kategorie</t>
  </si>
  <si>
    <t>Schriftverkehr Hausakte Abwasser</t>
  </si>
  <si>
    <t>nach Straße, Hausnummer</t>
  </si>
  <si>
    <t>Nach Flurstücksnummer</t>
  </si>
  <si>
    <t>Benennung und Sortierung alt</t>
  </si>
  <si>
    <t>Benennung und Sortierung neu</t>
  </si>
  <si>
    <t>Nach Bauprojekten/Jahren</t>
  </si>
  <si>
    <t>Verwaltungsrecht</t>
  </si>
  <si>
    <t>getackert, geklebt</t>
  </si>
  <si>
    <t>Beitragsbescheid; Herstellungsbeitragsbescheid</t>
  </si>
  <si>
    <t>Bearbeitungsunterlagen Beitragsbescheid; Bearbeitungsunterlagen Herstellungsbeitragsbescheid</t>
  </si>
  <si>
    <t>Nicht so alt</t>
  </si>
  <si>
    <t>Gesamtseiten</t>
  </si>
  <si>
    <t>9</t>
  </si>
  <si>
    <t>4</t>
  </si>
  <si>
    <t>3</t>
  </si>
  <si>
    <t>Gemarkung (Ortsteil), Flurstücksnummer (4 Gemarkungen) - oder sortiert nach Straße und Hausnummer</t>
  </si>
  <si>
    <t>Nach Jahren, Antragsnummer xx/xx</t>
  </si>
  <si>
    <t>Nach Jahren</t>
  </si>
  <si>
    <t xml:space="preserve">Wird ausgeschlichen, da künftig digital </t>
  </si>
  <si>
    <t>Name Bauprojekt_Jahr</t>
  </si>
  <si>
    <t>Bauprojekte; Baumaßnahmen</t>
  </si>
  <si>
    <t>davon Hausakte Abwasser</t>
  </si>
  <si>
    <t>davon Hausakte Wasser</t>
  </si>
  <si>
    <t>davon Gebührensplitting</t>
  </si>
  <si>
    <t>davon Beitragsakte</t>
  </si>
  <si>
    <t>Hausakte Wasser_Jahr_Antragsnummer VA xx-xx</t>
  </si>
  <si>
    <t>Ausschreibungen/Abname/ Protokolle/ Rechnungsdubletten</t>
  </si>
  <si>
    <t>A0</t>
  </si>
  <si>
    <t>Papierpläne in Baumaßnahmen</t>
  </si>
  <si>
    <t>Beitragsakte_Flurstücksnummer_xxxx-xxxx-xxxx</t>
  </si>
  <si>
    <t>Hausakte Wasser Antrag</t>
  </si>
  <si>
    <t>Hausakte Wasser Pläne</t>
  </si>
  <si>
    <t>Hausakte Wasser Schriftverkehr</t>
  </si>
  <si>
    <t>Hausakte Abwasser_Straße_Hausnummer_Flurstücksnummer_xxxx-xxxx-xxxx</t>
  </si>
  <si>
    <t>Gebührensplitting_Straße_Hausnummer_Flurstücksnummer_xxxx-xxxx-xxxx</t>
  </si>
  <si>
    <t>Pläne Bauprojekte</t>
  </si>
  <si>
    <t>davon Baumaßnahmen</t>
  </si>
  <si>
    <t>Pläne A5-A0 gefaltet</t>
  </si>
  <si>
    <t>Anzahl zu scannende Seiten</t>
  </si>
  <si>
    <t>Papierseiten A5-A3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</si>
</sst>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Segoe UI"/>
      <family val="2"/>
      <scheme val="minor"/>
    </font>
    <font>
      <sz val="10"/>
      <color rgb="FF000000"/>
      <name val="Segoe UI"/>
      <family val="2"/>
      <scheme val="minor"/>
    </font>
    <font>
      <b/>
      <sz val="11"/>
      <color rgb="FF000000"/>
      <name val="Segoe UI"/>
      <family val="2"/>
      <scheme val="minor"/>
    </font>
    <font>
      <b/>
      <sz val="14"/>
      <color rgb="FF000000"/>
      <name val="Segoe UI"/>
      <family val="2"/>
      <scheme val="minor"/>
    </font>
    <font>
      <sz val="12"/>
      <color rgb="FF000000"/>
      <name val="Segoe UI"/>
      <family val="2"/>
      <scheme val="minor"/>
    </font>
    <font>
      <sz val="8"/>
      <name val="Segoe UI"/>
      <family val="2"/>
      <scheme val="minor"/>
    </font>
    <font>
      <b/>
      <sz val="12"/>
      <color rgb="FF000000"/>
      <name val="Segoe UI"/>
      <family val="2"/>
      <scheme val="minor"/>
    </font>
    <font>
      <b/>
      <sz val="24"/>
      <color rgb="FF000000"/>
      <name val="Segoe U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6" fillId="0" borderId="6" xfId="0" applyFont="1" applyBorder="1"/>
    <xf numFmtId="0" fontId="6" fillId="0" borderId="8" xfId="0" applyFont="1" applyBorder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2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3" xfId="0" applyNumberFormat="1" applyBorder="1" applyAlignment="1">
      <alignment horizontal="center"/>
    </xf>
  </cellXfs>
  <cellStyles count="1">
    <cellStyle name="Standard" xfId="0" builtinId="0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1188358</xdr:colOff>
      <xdr:row>1</xdr:row>
      <xdr:rowOff>158751</xdr:rowOff>
    </xdr:from>
    <xdr:to>
      <xdr:col>2</xdr:col>
      <xdr:colOff>1223911</xdr:colOff>
      <xdr:row>8</xdr:row>
      <xdr:rowOff>63136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7E9EFA3-E1E9-40B8-B0A1-572F33FDA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58" y="403680"/>
          <a:ext cx="3074482" cy="15372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6BA2F-D01E-4C1A-A335-3655F48A9AFE}" name="Tabelle1" displayName="Tabelle1" ref="A11:S92" totalsRowCount="1" headerRowDxfId="41" dataDxfId="40">
  <autoFilter ref="A11:S91" xr:uid="{3B36BA2F-D01E-4C1A-A335-3655F48A9AFE}"/>
  <sortState xmlns:xlrd2="http://schemas.microsoft.com/office/spreadsheetml/2017/richdata2" ref="A12:S91">
    <sortCondition descending="1" ref="B11:B91"/>
  </sortState>
  <tableColumns count="19">
    <tableColumn id="9" xr3:uid="{17598DF2-ED36-4AC1-B25D-A9FD6CDED56B}" name="Sachgebiet" dataDxfId="37" totalsRowDxfId="18"/>
    <tableColumn id="10" xr3:uid="{E47F575B-EEB5-4DB7-87ED-24917DEDAA9E}" name="Dokumenten-_x000a_kategorie" dataDxfId="36" totalsRowDxfId="17"/>
    <tableColumn id="11" xr3:uid="{F8345D8F-4706-4FD4-A52C-E26F05B17E5B}" name="Dokumentenart" dataDxfId="35" totalsRowDxfId="16"/>
    <tableColumn id="1" xr3:uid="{5A7F2F98-3B88-4987-94C4-4F5B95BE1956}" name="Dokumententyp" dataDxfId="34" totalsRowDxfId="15"/>
    <tableColumn id="2" xr3:uid="{6E34B750-71DF-4810-B94A-E7DE4CA22DD0}" name="Dokumenten-_x000a_größe" dataDxfId="33" totalsRowDxfId="14"/>
    <tableColumn id="14" xr3:uid="{938C256C-A9A4-4829-80C7-3B660B081B64}" name="Typische Seitenanzahl" dataDxfId="32" totalsRowDxfId="13"/>
    <tableColumn id="15" xr3:uid="{46CEF722-6D8E-47C3-9B08-42CD6C22B5A3}" name="Einseitig /Beidseitig" dataDxfId="31" totalsRowDxfId="12"/>
    <tableColumn id="3" xr3:uid="{7697E0DF-A2EA-4308-87B7-098A146767E8}" name="Dokumentenzustand" dataDxfId="30" totalsRowDxfId="11"/>
    <tableColumn id="13" xr3:uid="{A29C6975-A655-40AC-AB52-33F6039B4406}" name="Klammerung (getackert oder gebunden)" dataDxfId="29" totalsRowDxfId="10"/>
    <tableColumn id="4" xr3:uid="{367D60AB-49CC-4B83-B81E-83FDA5EA42AE}" name="Digitalisierung erforderlich?" dataDxfId="28" totalsRowDxfId="9"/>
    <tableColumn id="5" xr3:uid="{572CFE11-0AF7-40AA-A4F6-DE9FCD0B6CAC}" name="Prioritäts-_x000a_stufe" dataDxfId="27" totalsRowDxfId="8"/>
    <tableColumn id="6" xr3:uid="{335B2751-8989-477C-BF9D-C5101B095837}" name="Sensilibisierung Aufbewartungserfordernis" dataDxfId="26" totalsRowDxfId="7"/>
    <tableColumn id="7" xr3:uid="{74C0B05D-1BE5-4160-B2C9-CF74D1E5C8DF}" name="Aktuelle Ablage" dataDxfId="25" totalsRowDxfId="6"/>
    <tableColumn id="8" xr3:uid="{0C3E5859-AD7D-4172-959B-D85B5D42235C}" name="Dokumentenanzahl" dataDxfId="24" totalsRowDxfId="5"/>
    <tableColumn id="19" xr3:uid="{FE05FE9A-9E86-4BC9-9611-D607A7825D90}" name="Gesamtseiten" totalsRowFunction="custom" dataDxfId="23" totalsRowDxfId="4">
      <calculatedColumnFormula>F12*G12*N12</calculatedColumnFormula>
      <totalsRowFormula>SUM(O12:O31)</totalsRowFormula>
    </tableColumn>
    <tableColumn id="12" xr3:uid="{B667DB54-DC96-455F-9D26-B47B9031464A}" name="Zusatzinformationen  " dataDxfId="22" totalsRowDxfId="3"/>
    <tableColumn id="17" xr3:uid="{839D7E33-7680-45D6-AAAA-5DAA03EB81B2}" name="Benennung und Sortierung alt" dataDxfId="21" totalsRowDxfId="2"/>
    <tableColumn id="18" xr3:uid="{E8764F41-BCC6-4B4A-9D87-072AC8201B7C}" name="Benennung und Sortierung neu" dataDxfId="20" totalsRowDxfId="1"/>
    <tableColumn id="16" xr3:uid="{84EB4864-1CC7-450A-BB26-39F6C2F99E65}" name="Schlagworte (Indikation)" dataDxfId="19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FichtnerExcel">
  <a:themeElements>
    <a:clrScheme name="Fichtner">
      <a:dk1>
        <a:srgbClr val="585858"/>
      </a:dk1>
      <a:lt1>
        <a:sysClr val="window" lastClr="FFFFFF"/>
      </a:lt1>
      <a:dk2>
        <a:srgbClr val="005AAF"/>
      </a:dk2>
      <a:lt2>
        <a:srgbClr val="FFFFFF"/>
      </a:lt2>
      <a:accent1>
        <a:srgbClr val="005AAF"/>
      </a:accent1>
      <a:accent2>
        <a:srgbClr val="489BE6"/>
      </a:accent2>
      <a:accent3>
        <a:srgbClr val="6FB4ED"/>
      </a:accent3>
      <a:accent4>
        <a:srgbClr val="C4DFF8"/>
      </a:accent4>
      <a:accent5>
        <a:srgbClr val="BCBCBC"/>
      </a:accent5>
      <a:accent6>
        <a:srgbClr val="8C8C8C"/>
      </a:accent6>
      <a:hlink>
        <a:srgbClr val="005AAF"/>
      </a:hlink>
      <a:folHlink>
        <a:srgbClr val="585858"/>
      </a:folHlink>
    </a:clrScheme>
    <a:fontScheme name="Fichtner Excel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ot="0" spcFirstLastPara="0" vertOverflow="overflow" horzOverflow="overflow" vert="horz" wrap="square" lIns="72000" tIns="36000" rIns="72000" bIns="36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lnSpc>
            <a:spcPct val="105000"/>
          </a:lnSpc>
          <a:defRPr sz="1400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marL="144000" indent="-144000" algn="l">
          <a:lnSpc>
            <a:spcPct val="105000"/>
          </a:lnSpc>
          <a:buClr>
            <a:schemeClr val="tx2"/>
          </a:buClr>
          <a:buFont typeface="Segoe UI" panose="020B0502040204020203" pitchFamily="34" charset="0"/>
          <a:buChar char="▪"/>
          <a:defRPr sz="1400" dirty="0" err="1" smtClean="0"/>
        </a:defPPr>
      </a:lstStyle>
    </a:txDef>
  </a:objectDefaults>
  <a:extraClrSchemeLst/>
  <a:custClrLst>
    <a:custClr name="Signal">
      <a:srgbClr val="FA780A"/>
    </a:custClr>
    <a:custClr name="Wasser">
      <a:srgbClr val="0093D9"/>
    </a:custClr>
    <a:custClr name="Umwelt">
      <a:srgbClr val="009A42"/>
    </a:custClr>
    <a:custClr name="Energie">
      <a:srgbClr val="DB0020"/>
    </a:custClr>
    <a:custClr name="Consulting">
      <a:srgbClr val="FBBA00"/>
    </a:custClr>
  </a:custClrLst>
  <a:extLst>
    <a:ext uri="{05A4C25C-085E-4340-85A3-A5531E510DB2}">
      <thm15:themeFamily xmlns:thm15="http://schemas.microsoft.com/office/thememl/2012/main" name="Fichtner" id="{35103A82-549A-4BAC-B675-3561A218E9F9}" vid="{ADA0B428-DC02-43AD-BD68-629F6E14632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8BAB-3B69-433D-AAE9-A5CD4AC4A51B}">
  <dimension ref="A2:V92"/>
  <sheetViews>
    <sheetView showGridLines="0" tabSelected="1" zoomScale="84" zoomScaleNormal="84" workbookViewId="0">
      <selection activeCell="L22" sqref="L22"/>
    </sheetView>
  </sheetViews>
  <sheetFormatPr baseColWidth="10" defaultRowHeight="19.2" x14ac:dyDescent="0.45"/>
  <cols>
    <col min="1" max="1" width="21" style="2" customWidth="1"/>
    <col min="2" max="2" width="18.8984375" style="2" customWidth="1"/>
    <col min="3" max="3" width="25.69921875" style="2" customWidth="1"/>
    <col min="4" max="4" width="40.5" style="2" customWidth="1"/>
    <col min="5" max="5" width="16.09765625" style="2" customWidth="1"/>
    <col min="6" max="6" width="16.69921875" style="21" customWidth="1"/>
    <col min="7" max="7" width="12.3984375" style="2" customWidth="1"/>
    <col min="8" max="8" width="22.8984375" style="2" customWidth="1"/>
    <col min="9" max="9" width="21.59765625" style="2" customWidth="1"/>
    <col min="10" max="10" width="17.8984375" style="2" customWidth="1"/>
    <col min="11" max="11" width="12.59765625" style="2" customWidth="1"/>
    <col min="12" max="13" width="25.69921875" style="2" customWidth="1"/>
    <col min="14" max="15" width="20.8984375" style="21" customWidth="1"/>
    <col min="16" max="16" width="38.69921875" style="2" customWidth="1"/>
    <col min="17" max="17" width="32.3984375" style="2" bestFit="1" customWidth="1"/>
    <col min="18" max="19" width="38.69921875" style="2" customWidth="1"/>
    <col min="20" max="20" width="23.69921875" style="2" customWidth="1"/>
    <col min="21" max="21" width="37.09765625" style="9" customWidth="1"/>
    <col min="22" max="22" width="26.69921875" style="1" customWidth="1"/>
  </cols>
  <sheetData>
    <row r="2" spans="1:22" ht="16.95" customHeight="1" x14ac:dyDescent="0.45">
      <c r="C2" s="33" t="s">
        <v>28</v>
      </c>
      <c r="D2" s="33"/>
      <c r="E2" s="33"/>
      <c r="F2" s="33"/>
      <c r="G2" s="33"/>
      <c r="H2" s="33"/>
      <c r="I2" s="33"/>
      <c r="J2" s="33"/>
      <c r="K2" s="33"/>
      <c r="L2" s="33"/>
    </row>
    <row r="3" spans="1:22" ht="16.95" customHeight="1" x14ac:dyDescent="0.45"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22" ht="16.95" customHeight="1" x14ac:dyDescent="0.45"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22" ht="19.2" customHeight="1" x14ac:dyDescent="0.45"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22" ht="19.2" customHeight="1" x14ac:dyDescent="0.45"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22" ht="19.2" customHeight="1" x14ac:dyDescent="0.45"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22" ht="19.2" customHeight="1" x14ac:dyDescent="0.45"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2" ht="19.2" customHeight="1" x14ac:dyDescent="0.45"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22" ht="19.8" thickBot="1" x14ac:dyDescent="0.5"/>
    <row r="11" spans="1:22" ht="56.4" customHeight="1" thickBot="1" x14ac:dyDescent="0.45">
      <c r="A11" s="18" t="s">
        <v>6</v>
      </c>
      <c r="B11" s="18" t="s">
        <v>104</v>
      </c>
      <c r="C11" s="18" t="s">
        <v>0</v>
      </c>
      <c r="D11" s="18" t="s">
        <v>1</v>
      </c>
      <c r="E11" s="18" t="s">
        <v>102</v>
      </c>
      <c r="F11" s="18" t="s">
        <v>55</v>
      </c>
      <c r="G11" s="18" t="s">
        <v>56</v>
      </c>
      <c r="H11" s="18" t="s">
        <v>2</v>
      </c>
      <c r="I11" s="18" t="s">
        <v>51</v>
      </c>
      <c r="J11" s="18" t="s">
        <v>3</v>
      </c>
      <c r="K11" s="18" t="s">
        <v>103</v>
      </c>
      <c r="L11" s="4" t="s">
        <v>18</v>
      </c>
      <c r="M11" s="18" t="s">
        <v>19</v>
      </c>
      <c r="N11" s="18" t="s">
        <v>22</v>
      </c>
      <c r="O11" s="18" t="s">
        <v>116</v>
      </c>
      <c r="P11" s="18" t="s">
        <v>31</v>
      </c>
      <c r="Q11" s="18" t="s">
        <v>108</v>
      </c>
      <c r="R11" s="18" t="s">
        <v>109</v>
      </c>
      <c r="S11" s="18" t="s">
        <v>101</v>
      </c>
      <c r="T11" s="3"/>
      <c r="U11" s="31" t="s">
        <v>7</v>
      </c>
      <c r="V11" s="32"/>
    </row>
    <row r="12" spans="1:22" ht="61.8" thickBot="1" x14ac:dyDescent="0.5">
      <c r="A12" s="2" t="s">
        <v>32</v>
      </c>
      <c r="B12" s="2" t="s">
        <v>33</v>
      </c>
      <c r="C12" s="19" t="s">
        <v>34</v>
      </c>
      <c r="D12" s="19" t="s">
        <v>39</v>
      </c>
      <c r="E12" s="2" t="s">
        <v>38</v>
      </c>
      <c r="F12" s="21">
        <v>10</v>
      </c>
      <c r="G12" s="2">
        <v>2</v>
      </c>
      <c r="H12" s="2" t="s">
        <v>40</v>
      </c>
      <c r="I12" s="2" t="s">
        <v>50</v>
      </c>
      <c r="J12" s="19" t="s">
        <v>5</v>
      </c>
      <c r="K12" s="2" t="s">
        <v>41</v>
      </c>
      <c r="L12" s="2" t="s">
        <v>24</v>
      </c>
      <c r="M12" s="2" t="s">
        <v>92</v>
      </c>
      <c r="N12" s="22">
        <v>15000</v>
      </c>
      <c r="O12" s="22">
        <f t="shared" ref="O12:O44" si="0">F12*G12*N12</f>
        <v>300000</v>
      </c>
      <c r="P12" s="19" t="s">
        <v>42</v>
      </c>
      <c r="Q12" s="19" t="s">
        <v>106</v>
      </c>
      <c r="R12" s="19" t="s">
        <v>138</v>
      </c>
      <c r="S12" s="19" t="s">
        <v>96</v>
      </c>
      <c r="U12" s="10"/>
      <c r="V12" s="5"/>
    </row>
    <row r="13" spans="1:22" ht="23.4" customHeight="1" thickBot="1" x14ac:dyDescent="0.5">
      <c r="A13" s="2" t="s">
        <v>32</v>
      </c>
      <c r="B13" s="2" t="s">
        <v>33</v>
      </c>
      <c r="C13" s="19" t="s">
        <v>34</v>
      </c>
      <c r="D13" s="19" t="s">
        <v>74</v>
      </c>
      <c r="E13" s="2" t="s">
        <v>43</v>
      </c>
      <c r="F13" s="21">
        <v>1</v>
      </c>
      <c r="G13" s="2">
        <v>1</v>
      </c>
      <c r="H13" s="2" t="s">
        <v>40</v>
      </c>
      <c r="I13" s="2" t="s">
        <v>52</v>
      </c>
      <c r="J13" s="19" t="s">
        <v>5</v>
      </c>
      <c r="K13" s="2" t="s">
        <v>41</v>
      </c>
      <c r="L13" s="2" t="s">
        <v>24</v>
      </c>
      <c r="M13" s="2" t="s">
        <v>93</v>
      </c>
      <c r="N13" s="22">
        <v>15000</v>
      </c>
      <c r="O13" s="22">
        <f t="shared" si="0"/>
        <v>15000</v>
      </c>
      <c r="P13" s="19" t="s">
        <v>42</v>
      </c>
      <c r="Q13" s="19" t="s">
        <v>106</v>
      </c>
      <c r="R13" s="19" t="s">
        <v>138</v>
      </c>
      <c r="S13" s="19"/>
      <c r="U13" s="11" t="s">
        <v>143</v>
      </c>
      <c r="V13" s="29">
        <f>SUM(O12:O31)</f>
        <v>2434125</v>
      </c>
    </row>
    <row r="14" spans="1:22" ht="23.4" customHeight="1" x14ac:dyDescent="0.45">
      <c r="A14" s="2" t="s">
        <v>32</v>
      </c>
      <c r="B14" s="2" t="s">
        <v>33</v>
      </c>
      <c r="C14" s="19" t="s">
        <v>34</v>
      </c>
      <c r="D14" s="19" t="s">
        <v>90</v>
      </c>
      <c r="E14" s="2" t="s">
        <v>21</v>
      </c>
      <c r="F14" s="21">
        <v>8</v>
      </c>
      <c r="G14" s="2">
        <v>2</v>
      </c>
      <c r="H14" s="2" t="s">
        <v>40</v>
      </c>
      <c r="I14" s="2" t="s">
        <v>91</v>
      </c>
      <c r="J14" s="19" t="s">
        <v>5</v>
      </c>
      <c r="K14" s="2" t="s">
        <v>61</v>
      </c>
      <c r="L14" s="2" t="s">
        <v>24</v>
      </c>
      <c r="M14" s="2" t="s">
        <v>93</v>
      </c>
      <c r="N14" s="22">
        <v>15000</v>
      </c>
      <c r="O14" s="22">
        <f t="shared" si="0"/>
        <v>240000</v>
      </c>
      <c r="P14" s="19"/>
      <c r="Q14" s="19" t="s">
        <v>106</v>
      </c>
      <c r="R14" s="19" t="s">
        <v>138</v>
      </c>
      <c r="S14" s="19" t="s">
        <v>95</v>
      </c>
      <c r="U14" s="15"/>
      <c r="V14" s="20"/>
    </row>
    <row r="15" spans="1:22" ht="46.2" x14ac:dyDescent="0.45">
      <c r="A15" s="2" t="s">
        <v>32</v>
      </c>
      <c r="B15" s="2" t="s">
        <v>33</v>
      </c>
      <c r="C15" s="19" t="s">
        <v>34</v>
      </c>
      <c r="D15" s="19" t="s">
        <v>36</v>
      </c>
      <c r="E15" s="2" t="s">
        <v>38</v>
      </c>
      <c r="F15" s="21">
        <v>15</v>
      </c>
      <c r="G15" s="2">
        <v>2</v>
      </c>
      <c r="H15" s="2" t="s">
        <v>40</v>
      </c>
      <c r="I15" s="2" t="s">
        <v>50</v>
      </c>
      <c r="J15" s="19" t="s">
        <v>5</v>
      </c>
      <c r="K15" s="2" t="s">
        <v>41</v>
      </c>
      <c r="L15" s="2" t="s">
        <v>24</v>
      </c>
      <c r="M15" s="2" t="s">
        <v>93</v>
      </c>
      <c r="N15" s="22">
        <v>15000</v>
      </c>
      <c r="O15" s="22">
        <f t="shared" si="0"/>
        <v>450000</v>
      </c>
      <c r="P15" s="19" t="s">
        <v>42</v>
      </c>
      <c r="Q15" s="19" t="s">
        <v>106</v>
      </c>
      <c r="R15" s="19" t="s">
        <v>138</v>
      </c>
      <c r="S15" s="19" t="s">
        <v>97</v>
      </c>
      <c r="U15" s="10" t="s">
        <v>126</v>
      </c>
      <c r="V15" s="34">
        <f>SUM(O12:O22)</f>
        <v>1302000</v>
      </c>
    </row>
    <row r="16" spans="1:22" ht="46.2" x14ac:dyDescent="0.45">
      <c r="A16" s="2" t="s">
        <v>32</v>
      </c>
      <c r="B16" s="2" t="s">
        <v>33</v>
      </c>
      <c r="C16" s="19" t="s">
        <v>34</v>
      </c>
      <c r="D16" s="19" t="s">
        <v>74</v>
      </c>
      <c r="E16" s="2" t="s">
        <v>43</v>
      </c>
      <c r="F16" s="21">
        <v>5</v>
      </c>
      <c r="G16" s="2">
        <v>1</v>
      </c>
      <c r="H16" s="2" t="s">
        <v>57</v>
      </c>
      <c r="I16" s="2" t="s">
        <v>52</v>
      </c>
      <c r="J16" s="19" t="s">
        <v>5</v>
      </c>
      <c r="K16" s="2" t="s">
        <v>41</v>
      </c>
      <c r="L16" s="2" t="s">
        <v>24</v>
      </c>
      <c r="M16" s="2" t="s">
        <v>93</v>
      </c>
      <c r="N16" s="22">
        <v>15000</v>
      </c>
      <c r="O16" s="22">
        <f t="shared" si="0"/>
        <v>75000</v>
      </c>
      <c r="P16" s="19" t="s">
        <v>42</v>
      </c>
      <c r="Q16" s="19" t="s">
        <v>106</v>
      </c>
      <c r="R16" s="19" t="s">
        <v>138</v>
      </c>
      <c r="S16" s="19"/>
      <c r="U16" s="10" t="s">
        <v>127</v>
      </c>
      <c r="V16" s="34">
        <f>SUM(O29:O31)</f>
        <v>180000</v>
      </c>
    </row>
    <row r="17" spans="1:22" ht="46.2" x14ac:dyDescent="0.45">
      <c r="A17" s="2" t="s">
        <v>32</v>
      </c>
      <c r="B17" s="2" t="s">
        <v>33</v>
      </c>
      <c r="C17" s="19" t="s">
        <v>44</v>
      </c>
      <c r="D17" s="19" t="s">
        <v>45</v>
      </c>
      <c r="E17" s="2" t="s">
        <v>21</v>
      </c>
      <c r="F17" s="21">
        <v>2</v>
      </c>
      <c r="G17" s="2">
        <v>2</v>
      </c>
      <c r="H17" s="2" t="s">
        <v>47</v>
      </c>
      <c r="I17" s="2" t="s">
        <v>50</v>
      </c>
      <c r="J17" s="19" t="s">
        <v>5</v>
      </c>
      <c r="K17" s="2" t="s">
        <v>41</v>
      </c>
      <c r="L17" s="2" t="s">
        <v>24</v>
      </c>
      <c r="M17" s="2" t="s">
        <v>93</v>
      </c>
      <c r="N17" s="21">
        <v>6000</v>
      </c>
      <c r="O17" s="22">
        <f t="shared" si="0"/>
        <v>24000</v>
      </c>
      <c r="P17" s="2" t="s">
        <v>48</v>
      </c>
      <c r="Q17" s="19" t="s">
        <v>106</v>
      </c>
      <c r="R17" s="19" t="s">
        <v>138</v>
      </c>
      <c r="S17" s="19" t="s">
        <v>98</v>
      </c>
      <c r="U17" s="10" t="s">
        <v>128</v>
      </c>
      <c r="V17" s="34">
        <f>SUM(O23:O24)</f>
        <v>480000</v>
      </c>
    </row>
    <row r="18" spans="1:22" ht="46.2" x14ac:dyDescent="0.45">
      <c r="A18" s="2" t="s">
        <v>32</v>
      </c>
      <c r="B18" s="2" t="s">
        <v>33</v>
      </c>
      <c r="C18" s="19" t="s">
        <v>44</v>
      </c>
      <c r="D18" s="19" t="s">
        <v>74</v>
      </c>
      <c r="E18" s="2" t="s">
        <v>46</v>
      </c>
      <c r="F18" s="21">
        <v>1</v>
      </c>
      <c r="G18" s="2">
        <v>1</v>
      </c>
      <c r="H18" s="2" t="s">
        <v>47</v>
      </c>
      <c r="I18" s="2" t="s">
        <v>52</v>
      </c>
      <c r="J18" s="19" t="s">
        <v>5</v>
      </c>
      <c r="K18" s="2" t="s">
        <v>41</v>
      </c>
      <c r="L18" s="2" t="s">
        <v>24</v>
      </c>
      <c r="M18" s="2" t="s">
        <v>93</v>
      </c>
      <c r="N18" s="21">
        <v>6000</v>
      </c>
      <c r="O18" s="22">
        <f t="shared" si="0"/>
        <v>6000</v>
      </c>
      <c r="P18" s="2" t="s">
        <v>49</v>
      </c>
      <c r="Q18" s="19" t="s">
        <v>106</v>
      </c>
      <c r="R18" s="19" t="s">
        <v>138</v>
      </c>
      <c r="S18" s="19"/>
      <c r="U18" s="10" t="s">
        <v>129</v>
      </c>
      <c r="V18" s="34">
        <f>SUM(O25:O26)</f>
        <v>462000</v>
      </c>
    </row>
    <row r="19" spans="1:22" ht="46.2" x14ac:dyDescent="0.45">
      <c r="A19" s="2" t="s">
        <v>111</v>
      </c>
      <c r="B19" s="2" t="s">
        <v>33</v>
      </c>
      <c r="C19" s="19" t="s">
        <v>35</v>
      </c>
      <c r="D19" s="19" t="s">
        <v>78</v>
      </c>
      <c r="E19" s="2" t="s">
        <v>21</v>
      </c>
      <c r="F19" s="21">
        <v>4</v>
      </c>
      <c r="G19" s="2">
        <v>2</v>
      </c>
      <c r="H19" s="2" t="s">
        <v>40</v>
      </c>
      <c r="I19" s="2" t="s">
        <v>53</v>
      </c>
      <c r="J19" s="19" t="s">
        <v>5</v>
      </c>
      <c r="K19" s="2" t="s">
        <v>41</v>
      </c>
      <c r="L19" s="2" t="s">
        <v>24</v>
      </c>
      <c r="M19" s="2" t="s">
        <v>93</v>
      </c>
      <c r="N19" s="21">
        <v>4000</v>
      </c>
      <c r="O19" s="22">
        <f t="shared" si="0"/>
        <v>32000</v>
      </c>
      <c r="Q19" s="19" t="s">
        <v>106</v>
      </c>
      <c r="R19" s="19" t="s">
        <v>138</v>
      </c>
      <c r="S19" s="19" t="s">
        <v>99</v>
      </c>
      <c r="U19" s="10" t="s">
        <v>141</v>
      </c>
      <c r="V19" s="34">
        <f>SUM(O27:O28)</f>
        <v>10125</v>
      </c>
    </row>
    <row r="20" spans="1:22" ht="46.2" x14ac:dyDescent="0.45">
      <c r="A20" s="2" t="s">
        <v>111</v>
      </c>
      <c r="B20" s="2" t="s">
        <v>33</v>
      </c>
      <c r="C20" s="19" t="s">
        <v>35</v>
      </c>
      <c r="D20" s="19" t="s">
        <v>79</v>
      </c>
      <c r="E20" s="2" t="s">
        <v>21</v>
      </c>
      <c r="F20" s="21">
        <v>8</v>
      </c>
      <c r="G20" s="2">
        <v>2</v>
      </c>
      <c r="H20" s="2" t="s">
        <v>40</v>
      </c>
      <c r="J20" s="19" t="s">
        <v>5</v>
      </c>
      <c r="K20" s="2" t="s">
        <v>41</v>
      </c>
      <c r="L20" s="2" t="s">
        <v>24</v>
      </c>
      <c r="M20" s="2" t="s">
        <v>93</v>
      </c>
      <c r="N20" s="22">
        <v>5000</v>
      </c>
      <c r="O20" s="22">
        <f t="shared" si="0"/>
        <v>80000</v>
      </c>
      <c r="P20" s="2" t="s">
        <v>88</v>
      </c>
      <c r="Q20" s="19" t="s">
        <v>106</v>
      </c>
      <c r="R20" s="19" t="s">
        <v>138</v>
      </c>
      <c r="S20" s="19"/>
      <c r="U20" s="10"/>
      <c r="V20" s="5"/>
    </row>
    <row r="21" spans="1:22" ht="60.6" customHeight="1" x14ac:dyDescent="0.45">
      <c r="A21" s="2" t="s">
        <v>111</v>
      </c>
      <c r="B21" s="2" t="s">
        <v>33</v>
      </c>
      <c r="C21" s="19" t="s">
        <v>37</v>
      </c>
      <c r="D21" s="19" t="s">
        <v>80</v>
      </c>
      <c r="E21" s="2" t="s">
        <v>46</v>
      </c>
      <c r="F21" s="21">
        <v>8</v>
      </c>
      <c r="G21" s="2">
        <v>2</v>
      </c>
      <c r="H21" s="2" t="s">
        <v>47</v>
      </c>
      <c r="I21" s="2" t="s">
        <v>53</v>
      </c>
      <c r="J21" s="19" t="s">
        <v>5</v>
      </c>
      <c r="K21" s="2" t="s">
        <v>41</v>
      </c>
      <c r="L21" s="2" t="s">
        <v>24</v>
      </c>
      <c r="M21" s="2" t="s">
        <v>93</v>
      </c>
      <c r="N21" s="22">
        <v>2000</v>
      </c>
      <c r="O21" s="22">
        <f t="shared" si="0"/>
        <v>32000</v>
      </c>
      <c r="P21" s="2" t="s">
        <v>115</v>
      </c>
      <c r="Q21" s="19" t="s">
        <v>106</v>
      </c>
      <c r="R21" s="19" t="s">
        <v>138</v>
      </c>
      <c r="S21" s="19" t="s">
        <v>100</v>
      </c>
      <c r="U21" s="10" t="s">
        <v>29</v>
      </c>
      <c r="V21" s="5">
        <v>0</v>
      </c>
    </row>
    <row r="22" spans="1:22" ht="46.2" x14ac:dyDescent="0.45">
      <c r="A22" s="2" t="s">
        <v>54</v>
      </c>
      <c r="B22" s="2" t="s">
        <v>33</v>
      </c>
      <c r="C22" s="19" t="s">
        <v>58</v>
      </c>
      <c r="D22" s="19" t="s">
        <v>63</v>
      </c>
      <c r="E22" s="2" t="s">
        <v>21</v>
      </c>
      <c r="F22" s="21">
        <v>4</v>
      </c>
      <c r="G22" s="2">
        <v>2</v>
      </c>
      <c r="H22" s="2" t="s">
        <v>47</v>
      </c>
      <c r="I22" s="2" t="s">
        <v>53</v>
      </c>
      <c r="J22" s="19" t="s">
        <v>5</v>
      </c>
      <c r="K22" s="2" t="s">
        <v>61</v>
      </c>
      <c r="L22" s="2" t="s">
        <v>60</v>
      </c>
      <c r="M22" s="2" t="s">
        <v>93</v>
      </c>
      <c r="N22" s="30">
        <v>6000</v>
      </c>
      <c r="O22" s="22">
        <f t="shared" si="0"/>
        <v>48000</v>
      </c>
      <c r="P22" s="2" t="s">
        <v>59</v>
      </c>
      <c r="Q22" s="19" t="s">
        <v>106</v>
      </c>
      <c r="R22" s="19" t="s">
        <v>138</v>
      </c>
      <c r="S22" s="19" t="s">
        <v>105</v>
      </c>
      <c r="U22" s="10"/>
      <c r="V22" s="5"/>
    </row>
    <row r="23" spans="1:22" x14ac:dyDescent="0.45">
      <c r="A23" s="2" t="s">
        <v>64</v>
      </c>
      <c r="B23" s="2" t="s">
        <v>30</v>
      </c>
      <c r="C23" s="19" t="s">
        <v>65</v>
      </c>
      <c r="D23" s="19"/>
      <c r="E23" s="2" t="s">
        <v>21</v>
      </c>
      <c r="F23" s="21">
        <v>8</v>
      </c>
      <c r="G23" s="2">
        <v>2</v>
      </c>
      <c r="H23" s="2" t="s">
        <v>47</v>
      </c>
      <c r="I23" s="2" t="s">
        <v>53</v>
      </c>
      <c r="J23" s="19" t="s">
        <v>5</v>
      </c>
      <c r="K23" s="2" t="s">
        <v>41</v>
      </c>
      <c r="L23" s="2" t="s">
        <v>24</v>
      </c>
      <c r="M23" s="2" t="s">
        <v>67</v>
      </c>
      <c r="N23" s="22">
        <v>15000</v>
      </c>
      <c r="O23" s="22">
        <f t="shared" si="0"/>
        <v>240000</v>
      </c>
      <c r="P23" s="2" t="s">
        <v>68</v>
      </c>
      <c r="Q23" s="2" t="s">
        <v>120</v>
      </c>
      <c r="R23" s="2" t="s">
        <v>139</v>
      </c>
      <c r="S23" s="19"/>
      <c r="U23" s="10" t="s">
        <v>0</v>
      </c>
      <c r="V23" s="5"/>
    </row>
    <row r="24" spans="1:22" x14ac:dyDescent="0.45">
      <c r="A24" s="2" t="s">
        <v>64</v>
      </c>
      <c r="B24" s="2" t="s">
        <v>30</v>
      </c>
      <c r="C24" s="19" t="s">
        <v>66</v>
      </c>
      <c r="D24" s="19"/>
      <c r="E24" s="2" t="s">
        <v>21</v>
      </c>
      <c r="F24" s="21">
        <v>8</v>
      </c>
      <c r="G24" s="2">
        <v>2</v>
      </c>
      <c r="H24" s="2" t="s">
        <v>47</v>
      </c>
      <c r="I24" s="2" t="s">
        <v>53</v>
      </c>
      <c r="J24" s="19" t="s">
        <v>5</v>
      </c>
      <c r="K24" s="2" t="s">
        <v>41</v>
      </c>
      <c r="L24" s="2" t="s">
        <v>24</v>
      </c>
      <c r="M24" s="2" t="s">
        <v>67</v>
      </c>
      <c r="N24" s="22">
        <v>15000</v>
      </c>
      <c r="O24" s="22">
        <f t="shared" si="0"/>
        <v>240000</v>
      </c>
      <c r="P24" s="2" t="s">
        <v>68</v>
      </c>
      <c r="Q24" s="2" t="s">
        <v>120</v>
      </c>
      <c r="R24" s="2" t="s">
        <v>139</v>
      </c>
      <c r="S24" s="19"/>
      <c r="U24" s="10" t="s">
        <v>1</v>
      </c>
      <c r="V24" s="5"/>
    </row>
    <row r="25" spans="1:22" x14ac:dyDescent="0.45">
      <c r="A25" s="2" t="s">
        <v>111</v>
      </c>
      <c r="B25" s="2" t="s">
        <v>82</v>
      </c>
      <c r="C25" s="19" t="s">
        <v>35</v>
      </c>
      <c r="D25" s="19" t="s">
        <v>81</v>
      </c>
      <c r="E25" s="2" t="s">
        <v>21</v>
      </c>
      <c r="F25" s="21">
        <v>3</v>
      </c>
      <c r="G25" s="2">
        <v>2</v>
      </c>
      <c r="H25" s="2" t="s">
        <v>40</v>
      </c>
      <c r="I25" s="2" t="s">
        <v>112</v>
      </c>
      <c r="J25" s="19" t="s">
        <v>5</v>
      </c>
      <c r="K25" s="2" t="s">
        <v>41</v>
      </c>
      <c r="L25" s="2" t="s">
        <v>24</v>
      </c>
      <c r="M25" s="2" t="s">
        <v>83</v>
      </c>
      <c r="N25" s="21">
        <v>26000</v>
      </c>
      <c r="O25" s="22">
        <f t="shared" si="0"/>
        <v>156000</v>
      </c>
      <c r="P25" s="2" t="s">
        <v>89</v>
      </c>
      <c r="Q25" s="2" t="s">
        <v>107</v>
      </c>
      <c r="R25" s="2" t="s">
        <v>134</v>
      </c>
      <c r="S25" s="19" t="s">
        <v>113</v>
      </c>
      <c r="U25" s="12"/>
      <c r="V25" s="6"/>
    </row>
    <row r="26" spans="1:22" ht="46.2" x14ac:dyDescent="0.45">
      <c r="A26" s="2" t="s">
        <v>111</v>
      </c>
      <c r="B26" s="2" t="s">
        <v>82</v>
      </c>
      <c r="C26" s="19" t="s">
        <v>35</v>
      </c>
      <c r="D26" s="19" t="s">
        <v>79</v>
      </c>
      <c r="E26" s="2" t="s">
        <v>46</v>
      </c>
      <c r="F26" s="27" t="s">
        <v>117</v>
      </c>
      <c r="G26" s="23">
        <v>2</v>
      </c>
      <c r="H26" s="23" t="s">
        <v>40</v>
      </c>
      <c r="I26" s="23" t="s">
        <v>112</v>
      </c>
      <c r="J26" s="24" t="s">
        <v>5</v>
      </c>
      <c r="K26" s="23" t="s">
        <v>41</v>
      </c>
      <c r="L26" s="2" t="s">
        <v>24</v>
      </c>
      <c r="M26" s="23" t="s">
        <v>83</v>
      </c>
      <c r="N26" s="25">
        <v>17000</v>
      </c>
      <c r="O26" s="28">
        <f t="shared" si="0"/>
        <v>306000</v>
      </c>
      <c r="P26" s="23" t="s">
        <v>89</v>
      </c>
      <c r="Q26" s="2" t="s">
        <v>107</v>
      </c>
      <c r="R26" s="2" t="s">
        <v>134</v>
      </c>
      <c r="S26" s="24" t="s">
        <v>114</v>
      </c>
      <c r="U26" s="10" t="s">
        <v>144</v>
      </c>
      <c r="V26" s="34">
        <f>SUM(O12,O14,O15,O17,O19:O27,O29,O31)</f>
        <v>2323000</v>
      </c>
    </row>
    <row r="27" spans="1:22" ht="46.2" x14ac:dyDescent="0.45">
      <c r="A27" s="2" t="s">
        <v>32</v>
      </c>
      <c r="B27" s="2" t="s">
        <v>69</v>
      </c>
      <c r="C27" s="19" t="s">
        <v>131</v>
      </c>
      <c r="D27" s="19"/>
      <c r="E27" s="2" t="s">
        <v>21</v>
      </c>
      <c r="F27" s="21">
        <v>400</v>
      </c>
      <c r="G27" s="2">
        <v>1</v>
      </c>
      <c r="H27" s="2" t="s">
        <v>47</v>
      </c>
      <c r="I27" s="2" t="s">
        <v>70</v>
      </c>
      <c r="J27" s="19" t="s">
        <v>5</v>
      </c>
      <c r="K27" s="2" t="s">
        <v>61</v>
      </c>
      <c r="L27" s="2" t="s">
        <v>24</v>
      </c>
      <c r="M27" s="2" t="s">
        <v>71</v>
      </c>
      <c r="N27" s="21">
        <v>25</v>
      </c>
      <c r="O27" s="22">
        <f t="shared" si="0"/>
        <v>10000</v>
      </c>
      <c r="Q27" s="2" t="s">
        <v>110</v>
      </c>
      <c r="R27" s="2" t="s">
        <v>124</v>
      </c>
      <c r="S27" s="19" t="s">
        <v>125</v>
      </c>
      <c r="U27" s="10" t="s">
        <v>142</v>
      </c>
      <c r="V27" s="34">
        <f>SUM(O13,O16,O18,O28,O30)</f>
        <v>111125</v>
      </c>
    </row>
    <row r="28" spans="1:22" x14ac:dyDescent="0.45">
      <c r="A28" s="2" t="s">
        <v>32</v>
      </c>
      <c r="B28" s="2" t="s">
        <v>69</v>
      </c>
      <c r="C28" s="19" t="s">
        <v>74</v>
      </c>
      <c r="D28" s="19" t="s">
        <v>74</v>
      </c>
      <c r="E28" s="2" t="s">
        <v>132</v>
      </c>
      <c r="F28" s="21">
        <v>5</v>
      </c>
      <c r="G28" s="2">
        <v>1</v>
      </c>
      <c r="H28" s="2" t="s">
        <v>47</v>
      </c>
      <c r="I28" s="2" t="s">
        <v>52</v>
      </c>
      <c r="J28" s="19" t="s">
        <v>5</v>
      </c>
      <c r="K28" s="2" t="s">
        <v>61</v>
      </c>
      <c r="L28" s="2" t="s">
        <v>24</v>
      </c>
      <c r="M28" s="2" t="s">
        <v>133</v>
      </c>
      <c r="N28" s="21">
        <v>25</v>
      </c>
      <c r="O28" s="22">
        <f>F28*G28*N28</f>
        <v>125</v>
      </c>
      <c r="Q28" s="2" t="s">
        <v>110</v>
      </c>
      <c r="R28" s="2" t="s">
        <v>124</v>
      </c>
      <c r="S28" s="19" t="s">
        <v>140</v>
      </c>
      <c r="U28" s="10"/>
      <c r="V28" s="5"/>
    </row>
    <row r="29" spans="1:22" x14ac:dyDescent="0.45">
      <c r="A29" s="2" t="s">
        <v>32</v>
      </c>
      <c r="B29" s="2" t="s">
        <v>72</v>
      </c>
      <c r="C29" s="19" t="s">
        <v>73</v>
      </c>
      <c r="E29" s="2" t="s">
        <v>21</v>
      </c>
      <c r="F29" s="26" t="s">
        <v>118</v>
      </c>
      <c r="G29" s="2">
        <v>2</v>
      </c>
      <c r="H29" s="2" t="s">
        <v>47</v>
      </c>
      <c r="I29" s="2" t="s">
        <v>53</v>
      </c>
      <c r="J29" s="19" t="s">
        <v>5</v>
      </c>
      <c r="K29" s="2" t="s">
        <v>41</v>
      </c>
      <c r="L29" s="2" t="s">
        <v>24</v>
      </c>
      <c r="M29" s="2" t="s">
        <v>94</v>
      </c>
      <c r="N29" s="22">
        <v>15000</v>
      </c>
      <c r="O29" s="22">
        <f t="shared" si="0"/>
        <v>120000</v>
      </c>
      <c r="P29" s="2" t="s">
        <v>76</v>
      </c>
      <c r="Q29" s="2" t="s">
        <v>121</v>
      </c>
      <c r="R29" s="2" t="s">
        <v>130</v>
      </c>
      <c r="S29" s="19" t="s">
        <v>135</v>
      </c>
      <c r="U29" s="10"/>
      <c r="V29" s="5"/>
    </row>
    <row r="30" spans="1:22" x14ac:dyDescent="0.45">
      <c r="A30" s="2" t="s">
        <v>32</v>
      </c>
      <c r="B30" s="2" t="s">
        <v>72</v>
      </c>
      <c r="C30" s="19" t="s">
        <v>74</v>
      </c>
      <c r="D30" s="19" t="s">
        <v>74</v>
      </c>
      <c r="E30" s="2" t="s">
        <v>77</v>
      </c>
      <c r="F30" s="26">
        <v>1</v>
      </c>
      <c r="G30" s="2">
        <v>1</v>
      </c>
      <c r="H30" s="2" t="s">
        <v>47</v>
      </c>
      <c r="I30" s="2" t="s">
        <v>52</v>
      </c>
      <c r="J30" s="19" t="s">
        <v>5</v>
      </c>
      <c r="K30" s="2" t="s">
        <v>41</v>
      </c>
      <c r="L30" s="2" t="s">
        <v>24</v>
      </c>
      <c r="M30" s="2" t="s">
        <v>94</v>
      </c>
      <c r="N30" s="22">
        <v>15000</v>
      </c>
      <c r="O30" s="22">
        <f t="shared" si="0"/>
        <v>15000</v>
      </c>
      <c r="Q30" s="2" t="s">
        <v>121</v>
      </c>
      <c r="R30" s="2" t="s">
        <v>130</v>
      </c>
      <c r="S30" s="19" t="s">
        <v>136</v>
      </c>
      <c r="U30" s="10" t="s">
        <v>8</v>
      </c>
      <c r="V30" s="5"/>
    </row>
    <row r="31" spans="1:22" x14ac:dyDescent="0.45">
      <c r="A31" s="2" t="s">
        <v>32</v>
      </c>
      <c r="B31" s="2" t="s">
        <v>72</v>
      </c>
      <c r="C31" s="19" t="s">
        <v>75</v>
      </c>
      <c r="D31" s="19"/>
      <c r="E31" s="2" t="s">
        <v>21</v>
      </c>
      <c r="F31" s="26" t="s">
        <v>119</v>
      </c>
      <c r="G31" s="2">
        <v>1</v>
      </c>
      <c r="H31" s="2" t="s">
        <v>47</v>
      </c>
      <c r="I31" s="2" t="s">
        <v>53</v>
      </c>
      <c r="J31" s="19" t="s">
        <v>5</v>
      </c>
      <c r="K31" s="2" t="s">
        <v>41</v>
      </c>
      <c r="L31" s="2" t="s">
        <v>24</v>
      </c>
      <c r="M31" s="2" t="s">
        <v>94</v>
      </c>
      <c r="N31" s="22">
        <v>15000</v>
      </c>
      <c r="O31" s="22">
        <f t="shared" si="0"/>
        <v>45000</v>
      </c>
      <c r="Q31" s="2" t="s">
        <v>121</v>
      </c>
      <c r="R31" s="2" t="s">
        <v>130</v>
      </c>
      <c r="S31" s="19" t="s">
        <v>137</v>
      </c>
      <c r="U31" s="10"/>
      <c r="V31" s="5"/>
    </row>
    <row r="32" spans="1:22" x14ac:dyDescent="0.45">
      <c r="A32" s="2" t="s">
        <v>32</v>
      </c>
      <c r="B32" s="2" t="s">
        <v>72</v>
      </c>
      <c r="C32" s="19" t="s">
        <v>84</v>
      </c>
      <c r="D32" s="19"/>
      <c r="E32" s="2" t="s">
        <v>87</v>
      </c>
      <c r="F32" s="26" t="s">
        <v>86</v>
      </c>
      <c r="G32" s="2">
        <v>2</v>
      </c>
      <c r="H32" s="2" t="s">
        <v>40</v>
      </c>
      <c r="J32" s="19" t="s">
        <v>4</v>
      </c>
      <c r="K32" s="2" t="s">
        <v>62</v>
      </c>
      <c r="L32" s="2" t="s">
        <v>20</v>
      </c>
      <c r="N32" s="21" t="s">
        <v>85</v>
      </c>
      <c r="O32" s="22" t="e">
        <f t="shared" si="0"/>
        <v>#VALUE!</v>
      </c>
      <c r="P32" s="2" t="s">
        <v>123</v>
      </c>
      <c r="Q32" s="2" t="s">
        <v>122</v>
      </c>
      <c r="S32" s="19"/>
      <c r="U32" s="10" t="s">
        <v>9</v>
      </c>
      <c r="V32" s="5"/>
    </row>
    <row r="33" spans="4:22" x14ac:dyDescent="0.45">
      <c r="D33" s="19"/>
      <c r="J33" s="19"/>
      <c r="O33" s="22">
        <f t="shared" si="0"/>
        <v>0</v>
      </c>
      <c r="S33" s="19"/>
      <c r="U33" s="10" t="s">
        <v>10</v>
      </c>
      <c r="V33" s="5"/>
    </row>
    <row r="34" spans="4:22" x14ac:dyDescent="0.45">
      <c r="D34" s="19"/>
      <c r="J34" s="19"/>
      <c r="O34" s="22">
        <f t="shared" si="0"/>
        <v>0</v>
      </c>
      <c r="S34" s="19"/>
      <c r="U34" s="10" t="s">
        <v>11</v>
      </c>
      <c r="V34" s="5"/>
    </row>
    <row r="35" spans="4:22" x14ac:dyDescent="0.45">
      <c r="D35" s="19"/>
      <c r="J35" s="19"/>
      <c r="O35" s="22">
        <f t="shared" si="0"/>
        <v>0</v>
      </c>
      <c r="U35" s="10" t="s">
        <v>12</v>
      </c>
      <c r="V35" s="5"/>
    </row>
    <row r="36" spans="4:22" x14ac:dyDescent="0.45">
      <c r="D36" s="19"/>
      <c r="J36" s="19"/>
      <c r="O36" s="22">
        <f t="shared" si="0"/>
        <v>0</v>
      </c>
      <c r="U36" s="10" t="s">
        <v>13</v>
      </c>
      <c r="V36" s="5"/>
    </row>
    <row r="37" spans="4:22" x14ac:dyDescent="0.45">
      <c r="J37" s="19"/>
      <c r="O37" s="22">
        <f t="shared" si="0"/>
        <v>0</v>
      </c>
      <c r="U37" s="10" t="s">
        <v>14</v>
      </c>
      <c r="V37" s="5"/>
    </row>
    <row r="38" spans="4:22" x14ac:dyDescent="0.45">
      <c r="J38" s="19"/>
      <c r="O38" s="22">
        <f t="shared" si="0"/>
        <v>0</v>
      </c>
      <c r="U38" s="10" t="s">
        <v>15</v>
      </c>
      <c r="V38" s="5"/>
    </row>
    <row r="39" spans="4:22" x14ac:dyDescent="0.45">
      <c r="J39" s="19"/>
      <c r="O39" s="22">
        <f t="shared" si="0"/>
        <v>0</v>
      </c>
      <c r="U39" s="12" t="s">
        <v>16</v>
      </c>
      <c r="V39" s="6"/>
    </row>
    <row r="40" spans="4:22" x14ac:dyDescent="0.45">
      <c r="J40" s="19"/>
      <c r="O40" s="22">
        <f t="shared" si="0"/>
        <v>0</v>
      </c>
      <c r="U40" s="10" t="s">
        <v>5</v>
      </c>
      <c r="V40" s="5"/>
    </row>
    <row r="41" spans="4:22" x14ac:dyDescent="0.45">
      <c r="J41" s="19"/>
      <c r="O41" s="22">
        <f t="shared" si="0"/>
        <v>0</v>
      </c>
      <c r="U41" s="10" t="s">
        <v>4</v>
      </c>
      <c r="V41" s="5"/>
    </row>
    <row r="42" spans="4:22" x14ac:dyDescent="0.45">
      <c r="J42" s="19"/>
      <c r="O42" s="22">
        <f t="shared" si="0"/>
        <v>0</v>
      </c>
      <c r="U42" s="12" t="s">
        <v>17</v>
      </c>
      <c r="V42" s="6"/>
    </row>
    <row r="43" spans="4:22" x14ac:dyDescent="0.45">
      <c r="J43" s="19"/>
      <c r="O43" s="22">
        <f t="shared" si="0"/>
        <v>0</v>
      </c>
      <c r="U43" s="13">
        <v>1</v>
      </c>
      <c r="V43" s="5"/>
    </row>
    <row r="44" spans="4:22" x14ac:dyDescent="0.45">
      <c r="J44" s="19"/>
      <c r="O44" s="22">
        <f t="shared" si="0"/>
        <v>0</v>
      </c>
      <c r="U44" s="13">
        <v>2</v>
      </c>
      <c r="V44" s="5"/>
    </row>
    <row r="45" spans="4:22" x14ac:dyDescent="0.45">
      <c r="J45" s="19"/>
      <c r="O45" s="22">
        <f t="shared" ref="O45:O76" si="1">F45*G45*N45</f>
        <v>0</v>
      </c>
      <c r="U45" s="14">
        <v>3</v>
      </c>
      <c r="V45" s="7"/>
    </row>
    <row r="46" spans="4:22" x14ac:dyDescent="0.45">
      <c r="J46" s="19"/>
      <c r="O46" s="22">
        <f t="shared" si="1"/>
        <v>0</v>
      </c>
      <c r="U46" s="15" t="s">
        <v>18</v>
      </c>
      <c r="V46" s="5"/>
    </row>
    <row r="47" spans="4:22" x14ac:dyDescent="0.45">
      <c r="J47" s="19"/>
      <c r="O47" s="22">
        <f t="shared" si="1"/>
        <v>0</v>
      </c>
      <c r="U47" s="10" t="s">
        <v>23</v>
      </c>
      <c r="V47" s="5"/>
    </row>
    <row r="48" spans="4:22" ht="24.6" customHeight="1" x14ac:dyDescent="0.45">
      <c r="J48" s="19"/>
      <c r="O48" s="22">
        <f t="shared" si="1"/>
        <v>0</v>
      </c>
      <c r="U48" s="10" t="s">
        <v>20</v>
      </c>
      <c r="V48" s="5"/>
    </row>
    <row r="49" spans="10:22" x14ac:dyDescent="0.45">
      <c r="J49" s="19"/>
      <c r="O49" s="22">
        <f t="shared" si="1"/>
        <v>0</v>
      </c>
      <c r="U49" s="10" t="s">
        <v>24</v>
      </c>
      <c r="V49" s="5"/>
    </row>
    <row r="50" spans="10:22" x14ac:dyDescent="0.45">
      <c r="J50" s="19"/>
      <c r="O50" s="22">
        <f t="shared" si="1"/>
        <v>0</v>
      </c>
      <c r="U50" s="12" t="s">
        <v>19</v>
      </c>
      <c r="V50" s="6"/>
    </row>
    <row r="51" spans="10:22" x14ac:dyDescent="0.45">
      <c r="J51" s="19"/>
      <c r="O51" s="22">
        <f t="shared" si="1"/>
        <v>0</v>
      </c>
      <c r="U51" s="10" t="s">
        <v>25</v>
      </c>
      <c r="V51" s="5"/>
    </row>
    <row r="52" spans="10:22" ht="23.4" customHeight="1" x14ac:dyDescent="0.4">
      <c r="J52" s="19"/>
      <c r="O52" s="22">
        <f t="shared" si="1"/>
        <v>0</v>
      </c>
      <c r="U52" s="17" t="s">
        <v>26</v>
      </c>
      <c r="V52" s="5"/>
    </row>
    <row r="53" spans="10:22" x14ac:dyDescent="0.45">
      <c r="J53" s="19"/>
      <c r="O53" s="22">
        <f t="shared" si="1"/>
        <v>0</v>
      </c>
      <c r="U53" s="10" t="s">
        <v>27</v>
      </c>
      <c r="V53" s="5"/>
    </row>
    <row r="54" spans="10:22" x14ac:dyDescent="0.45">
      <c r="J54" s="19"/>
      <c r="O54" s="22">
        <f t="shared" si="1"/>
        <v>0</v>
      </c>
      <c r="U54" s="12"/>
      <c r="V54" s="6"/>
    </row>
    <row r="55" spans="10:22" x14ac:dyDescent="0.45">
      <c r="J55" s="19"/>
      <c r="O55" s="22">
        <f t="shared" si="1"/>
        <v>0</v>
      </c>
      <c r="U55" s="10"/>
      <c r="V55" s="5"/>
    </row>
    <row r="56" spans="10:22" x14ac:dyDescent="0.45">
      <c r="J56" s="19"/>
      <c r="O56" s="22">
        <f t="shared" si="1"/>
        <v>0</v>
      </c>
      <c r="U56" s="10"/>
      <c r="V56" s="5"/>
    </row>
    <row r="57" spans="10:22" x14ac:dyDescent="0.45">
      <c r="J57" s="19"/>
      <c r="O57" s="22">
        <f t="shared" si="1"/>
        <v>0</v>
      </c>
      <c r="U57" s="10"/>
      <c r="V57" s="5"/>
    </row>
    <row r="58" spans="10:22" ht="19.8" thickBot="1" x14ac:dyDescent="0.5">
      <c r="J58" s="19"/>
      <c r="O58" s="22">
        <f t="shared" si="1"/>
        <v>0</v>
      </c>
      <c r="U58" s="16"/>
      <c r="V58" s="8"/>
    </row>
    <row r="59" spans="10:22" x14ac:dyDescent="0.45">
      <c r="J59" s="19"/>
      <c r="O59" s="22">
        <f t="shared" si="1"/>
        <v>0</v>
      </c>
    </row>
    <row r="60" spans="10:22" x14ac:dyDescent="0.45">
      <c r="J60" s="19"/>
      <c r="O60" s="22">
        <f t="shared" si="1"/>
        <v>0</v>
      </c>
    </row>
    <row r="61" spans="10:22" x14ac:dyDescent="0.45">
      <c r="J61" s="19"/>
      <c r="O61" s="22">
        <f t="shared" si="1"/>
        <v>0</v>
      </c>
    </row>
    <row r="62" spans="10:22" x14ac:dyDescent="0.45">
      <c r="J62" s="19"/>
      <c r="O62" s="22">
        <f t="shared" si="1"/>
        <v>0</v>
      </c>
    </row>
    <row r="63" spans="10:22" x14ac:dyDescent="0.45">
      <c r="J63" s="19"/>
      <c r="O63" s="22">
        <f t="shared" si="1"/>
        <v>0</v>
      </c>
    </row>
    <row r="64" spans="10:22" x14ac:dyDescent="0.45">
      <c r="J64" s="19"/>
      <c r="O64" s="22">
        <f t="shared" si="1"/>
        <v>0</v>
      </c>
    </row>
    <row r="65" spans="10:15" x14ac:dyDescent="0.45">
      <c r="J65" s="19"/>
      <c r="O65" s="22">
        <f t="shared" si="1"/>
        <v>0</v>
      </c>
    </row>
    <row r="66" spans="10:15" x14ac:dyDescent="0.45">
      <c r="J66" s="19"/>
      <c r="O66" s="22">
        <f t="shared" si="1"/>
        <v>0</v>
      </c>
    </row>
    <row r="67" spans="10:15" x14ac:dyDescent="0.45">
      <c r="J67" s="19"/>
      <c r="O67" s="22">
        <f t="shared" si="1"/>
        <v>0</v>
      </c>
    </row>
    <row r="68" spans="10:15" x14ac:dyDescent="0.45">
      <c r="J68" s="19"/>
      <c r="O68" s="22">
        <f t="shared" si="1"/>
        <v>0</v>
      </c>
    </row>
    <row r="69" spans="10:15" x14ac:dyDescent="0.45">
      <c r="J69" s="19"/>
      <c r="O69" s="22">
        <f t="shared" si="1"/>
        <v>0</v>
      </c>
    </row>
    <row r="70" spans="10:15" x14ac:dyDescent="0.45">
      <c r="J70" s="19"/>
      <c r="O70" s="22">
        <f t="shared" si="1"/>
        <v>0</v>
      </c>
    </row>
    <row r="71" spans="10:15" x14ac:dyDescent="0.45">
      <c r="J71" s="19"/>
      <c r="O71" s="22">
        <f t="shared" si="1"/>
        <v>0</v>
      </c>
    </row>
    <row r="72" spans="10:15" x14ac:dyDescent="0.45">
      <c r="J72" s="19"/>
      <c r="O72" s="22">
        <f t="shared" si="1"/>
        <v>0</v>
      </c>
    </row>
    <row r="73" spans="10:15" x14ac:dyDescent="0.45">
      <c r="J73" s="19"/>
      <c r="O73" s="22">
        <f t="shared" si="1"/>
        <v>0</v>
      </c>
    </row>
    <row r="74" spans="10:15" x14ac:dyDescent="0.45">
      <c r="J74" s="19"/>
      <c r="O74" s="22">
        <f t="shared" si="1"/>
        <v>0</v>
      </c>
    </row>
    <row r="75" spans="10:15" x14ac:dyDescent="0.45">
      <c r="J75" s="19"/>
      <c r="O75" s="22">
        <f t="shared" si="1"/>
        <v>0</v>
      </c>
    </row>
    <row r="76" spans="10:15" x14ac:dyDescent="0.45">
      <c r="J76" s="19"/>
      <c r="O76" s="22">
        <f t="shared" si="1"/>
        <v>0</v>
      </c>
    </row>
    <row r="77" spans="10:15" x14ac:dyDescent="0.45">
      <c r="J77" s="19"/>
      <c r="O77" s="22">
        <f t="shared" ref="O77:O91" si="2">F77*G77*N77</f>
        <v>0</v>
      </c>
    </row>
    <row r="78" spans="10:15" x14ac:dyDescent="0.45">
      <c r="J78" s="19"/>
      <c r="O78" s="22">
        <f t="shared" si="2"/>
        <v>0</v>
      </c>
    </row>
    <row r="79" spans="10:15" x14ac:dyDescent="0.45">
      <c r="J79" s="19"/>
      <c r="O79" s="22">
        <f t="shared" si="2"/>
        <v>0</v>
      </c>
    </row>
    <row r="80" spans="10:15" x14ac:dyDescent="0.45">
      <c r="J80" s="19"/>
      <c r="O80" s="22">
        <f t="shared" si="2"/>
        <v>0</v>
      </c>
    </row>
    <row r="81" spans="10:15" x14ac:dyDescent="0.45">
      <c r="J81" s="19"/>
      <c r="O81" s="22">
        <f t="shared" si="2"/>
        <v>0</v>
      </c>
    </row>
    <row r="82" spans="10:15" x14ac:dyDescent="0.45">
      <c r="J82" s="19"/>
      <c r="O82" s="22">
        <f t="shared" si="2"/>
        <v>0</v>
      </c>
    </row>
    <row r="83" spans="10:15" x14ac:dyDescent="0.45">
      <c r="J83" s="19"/>
      <c r="O83" s="22">
        <f t="shared" si="2"/>
        <v>0</v>
      </c>
    </row>
    <row r="84" spans="10:15" x14ac:dyDescent="0.45">
      <c r="J84" s="19"/>
      <c r="O84" s="22">
        <f t="shared" si="2"/>
        <v>0</v>
      </c>
    </row>
    <row r="85" spans="10:15" x14ac:dyDescent="0.45">
      <c r="J85" s="19"/>
      <c r="O85" s="22">
        <f t="shared" si="2"/>
        <v>0</v>
      </c>
    </row>
    <row r="86" spans="10:15" x14ac:dyDescent="0.45">
      <c r="J86" s="19"/>
      <c r="O86" s="22">
        <f t="shared" si="2"/>
        <v>0</v>
      </c>
    </row>
    <row r="87" spans="10:15" x14ac:dyDescent="0.45">
      <c r="J87" s="19"/>
      <c r="O87" s="22">
        <f t="shared" si="2"/>
        <v>0</v>
      </c>
    </row>
    <row r="88" spans="10:15" x14ac:dyDescent="0.45">
      <c r="J88" s="19"/>
      <c r="O88" s="22">
        <f t="shared" si="2"/>
        <v>0</v>
      </c>
    </row>
    <row r="89" spans="10:15" x14ac:dyDescent="0.45">
      <c r="J89" s="19"/>
      <c r="O89" s="22">
        <f t="shared" si="2"/>
        <v>0</v>
      </c>
    </row>
    <row r="90" spans="10:15" x14ac:dyDescent="0.45">
      <c r="J90" s="19"/>
      <c r="O90" s="22">
        <f t="shared" si="2"/>
        <v>0</v>
      </c>
    </row>
    <row r="91" spans="10:15" x14ac:dyDescent="0.45">
      <c r="J91" s="19"/>
      <c r="O91" s="22">
        <f t="shared" si="2"/>
        <v>0</v>
      </c>
    </row>
    <row r="92" spans="10:15" x14ac:dyDescent="0.45">
      <c r="J92" s="19"/>
      <c r="O92" s="22">
        <f>SUM(O12:O31)</f>
        <v>2434125</v>
      </c>
    </row>
  </sheetData>
  <mergeCells count="2">
    <mergeCell ref="U11:V11"/>
    <mergeCell ref="C2:L9"/>
  </mergeCells>
  <phoneticPr fontId="5" type="noConversion"/>
  <conditionalFormatting sqref="J1 J10:J1048576">
    <cfRule type="containsText" dxfId="39" priority="1" operator="containsText" text="Nein">
      <formula>NOT(ISERROR(SEARCH("Nein",J1)))</formula>
    </cfRule>
    <cfRule type="containsText" dxfId="38" priority="2" operator="containsText" text="Ja">
      <formula>NOT(ISERROR(SEARCH("Ja",J1)))</formula>
    </cfRule>
  </conditionalFormatting>
  <pageMargins left="0.7" right="0.7" top="0.78740157499999996" bottom="0.78740157499999996" header="0.3" footer="0.3"/>
  <pageSetup paperSize="9" orientation="portrait" horizont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F N S W p 9 2 9 e a l A A A A 9 g A A A B I A H A B D b 2 5 m a W c v U G F j a 2 F n Z S 5 4 b W w g o h g A K K A U A A A A A A A A A A A A A A A A A A A A A A A A A A A A h Y + 9 D o I w H M R f h X S n H 7 A Q 8 q c M 6 i a J i Y l x b U q F B i i G F s u 7 O f h I v o I Y R d 0 c 7 + 5 3 y d 3 9 e o N 8 6 t r g o g a r e 5 M h h i k K l J F 9 q U 2 V o d G d w g T l H H Z C N q J S w Q w b m 0 5 W Z 6 h 2 7 p w S 4 r 3 H P s b 9 U J G I U k a O x X Y v a 9 W J U B v r h J E K f V r l / x b i c H i N 4 R F m c Y J Z Q j E F s p h Q a P M F o n n v M / 0 x Y T W 2 b h w U L 1 W 4 3 g B Z J J D 3 B / 4 A U E s D B B Q A A g A I A O x T U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U 1 J a K I p H u A 4 A A A A R A A A A E w A c A E Z v c m 1 1 b G F z L 1 N l Y 3 R p b 2 4 x L m 0 g o h g A K K A U A A A A A A A A A A A A A A A A A A A A A A A A A A A A K 0 5 N L s n M z 1 M I h t C G 1 g B Q S w E C L Q A U A A I A C A D s U 1 J a n 3 b 1 5 q U A A A D 2 A A A A E g A A A A A A A A A A A A A A A A A A A A A A Q 2 9 u Z m l n L 1 B h Y 2 t h Z 2 U u e G 1 s U E s B A i 0 A F A A C A A g A 7 F N S W g / K 6 a u k A A A A 6 Q A A A B M A A A A A A A A A A A A A A A A A 8 Q A A A F t D b 2 5 0 Z W 5 0 X 1 R 5 c G V z X S 5 4 b W x Q S w E C L Q A U A A I A C A D s U 1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d x J T W n a V k y H 1 7 + 1 / i b Z B w A A A A A C A A A A A A A D Z g A A w A A A A B A A A A D Y i m W J h 8 u u B T 1 I S e Q f m Q K m A A A A A A S A A A C g A A A A E A A A A G P A E R t E F B 4 x l S H 2 T N J B O F p Q A A A A o 6 o h m d 5 N 2 M t r / 5 s p A N / Q f V n 0 f Y 7 Y h q E m Y b m x o h o q M 4 1 u C n k I 1 U F A z 8 v 0 K C o F D Q z 2 S B h S n 8 A o a T K N X V L + 8 M m w b f g 4 k M H u 2 7 n W k 8 N e N i o B N H 8 U A A A A b 0 g q B M A w t H t i + O e v v 7 4 8 z C H B z U U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4488C618847246B0A724973B62EF59" ma:contentTypeVersion="8" ma:contentTypeDescription="Ein neues Dokument erstellen." ma:contentTypeScope="" ma:versionID="7d3fcae1862df6c053aa0806641c25b3">
  <xsd:schema xmlns:xsd="http://www.w3.org/2001/XMLSchema" xmlns:xs="http://www.w3.org/2001/XMLSchema" xmlns:p="http://schemas.microsoft.com/office/2006/metadata/properties" xmlns:ns2="f253c166-7325-4aeb-9fce-8a4e16cbe9d2" xmlns:ns3="a16bb3bb-a517-463a-9bc9-f9f07cb337c6" targetNamespace="http://schemas.microsoft.com/office/2006/metadata/properties" ma:root="true" ma:fieldsID="288f90f7874a2a56b302fb8cad0f7431" ns2:_="" ns3:_="">
    <xsd:import namespace="f253c166-7325-4aeb-9fce-8a4e16cbe9d2"/>
    <xsd:import namespace="a16bb3bb-a517-463a-9bc9-f9f07cb337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tention_x0020_Policy" minOccurs="0"/>
                <xsd:element ref="ns3:ProjectNo" minOccurs="0"/>
                <xsd:element ref="ns3:Confidential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3c166-7325-4aeb-9fce-8a4e16cbe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b3bb-a517-463a-9bc9-f9f07cb337c6" elementFormDefault="qualified">
    <xsd:import namespace="http://schemas.microsoft.com/office/2006/documentManagement/types"/>
    <xsd:import namespace="http://schemas.microsoft.com/office/infopath/2007/PartnerControls"/>
    <xsd:element name="Retention_x0020_Policy" ma:index="11" nillable="true" ma:displayName="Retention Policy" ma:internalName="Retention_x0020_Policy">
      <xsd:simpleType>
        <xsd:restriction base="dms:Choice">
          <xsd:enumeration value="Temporary"/>
          <xsd:enumeration value="Compulsory Archiving"/>
          <xsd:enumeration value="Long-term Archiving"/>
        </xsd:restriction>
      </xsd:simpleType>
    </xsd:element>
    <xsd:element name="ProjectNo" ma:index="12" nillable="true" ma:displayName="Project-No." ma:internalName="ProjectNo">
      <xsd:simpleType>
        <xsd:restriction base="dms:Text"/>
      </xsd:simpleType>
    </xsd:element>
    <xsd:element name="Confidentiality" ma:index="13" nillable="true" ma:displayName="Confidentiality" ma:internalName="Confidentiality">
      <xsd:simpleType>
        <xsd:restriction base="dms:Choice">
          <xsd:enumeration value="Company Confidential"/>
          <xsd:enumeration value="Project Unit Confidential"/>
          <xsd:enumeration value="Strictly Confidenti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a16bb3bb-a517-463a-9bc9-f9f07cb337c6">Company Confidential</Confidentiality>
    <Retention_x0020_Policy xmlns="a16bb3bb-a517-463a-9bc9-f9f07cb337c6">Temporary</Retention_x0020_Policy>
    <ProjectNo xmlns="a16bb3bb-a517-463a-9bc9-f9f07cb337c6">FMC0000302</ProjectNo>
    <_dlc_DocId xmlns="f253c166-7325-4aeb-9fce-8a4e16cbe9d2">PAKSHW42UH22-1555087684-26</_dlc_DocId>
    <_dlc_DocIdUrl xmlns="f253c166-7325-4aeb-9fce-8a4e16cbe9d2">
      <Url>https://fichtnergmbh.sharepoint.com/sites/FMC_P_FMC0000302_Digi_Roadmap/_layouts/15/DocIdRedir.aspx?ID=PAKSHW42UH22-1555087684-26</Url>
      <Description>PAKSHW42UH22-1555087684-26</Description>
    </_dlc_DocIdUrl>
  </documentManagement>
</p:properties>
</file>

<file path=customXml/itemProps1.xml><?xml version="1.0" encoding="utf-8"?>
<ds:datastoreItem xmlns:ds="http://schemas.openxmlformats.org/officeDocument/2006/customXml" ds:itemID="{16913539-1043-4E46-862B-554E636A73D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5F3E81D-2699-4A82-955F-9344096EF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3c166-7325-4aeb-9fce-8a4e16cbe9d2"/>
    <ds:schemaRef ds:uri="a16bb3bb-a517-463a-9bc9-f9f07cb33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8B58E9-EE10-4FAF-9D1E-A6AF115454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E80A84B-497F-424D-BF61-AEEF6460B69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2D0B1FD-B7AB-4C50-AD43-0626254D3768}">
  <ds:schemaRefs>
    <ds:schemaRef ds:uri="a16bb3bb-a517-463a-9bc9-f9f07cb337c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253c166-7325-4aeb-9fce-8a4e16cbe9d2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43430ce-7d75-4158-ab7b-1f39e6fe6b3f}" enabled="0" method="" siteId="{b43430ce-7d75-4158-ab7b-1f39e6fe6b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Dokumenteneinordnung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Gucciardi, Niklas</dc:creator>
  <cp:lastModifiedBy>Schönmetzer Nicole</cp:lastModifiedBy>
  <cp:lastPrinted>2025-03-07T07:43:33Z</cp:lastPrinted>
  <dcterms:created xsi:type="dcterms:W3CDTF">2019-05-28T11:04:43Z</dcterms:created>
  <dcterms:modified xsi:type="dcterms:W3CDTF">2026-03-09T16:52:46Z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0x0101003D4488C618847246B0A724973B62EF59</vt:lpwstr>
  </property>
  <property fmtid="{D5CDD505-2E9C-101B-9397-08002B2CF9AE}" pid="3" name="_dlc_DocIdItemGuid">
    <vt:lpwstr>62ad0b7e-0acb-4a16-9815-2e63d32a08bf</vt:lpwstr>
  </property>
</Properties>
</file>